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25" windowWidth="14115" windowHeight="10440" activeTab="0"/>
  </bookViews>
  <sheets>
    <sheet name="YVR vs BLI" sheetId="1" r:id="rId1"/>
    <sheet name="YVR vs SEA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<sst xmlns="http://schemas.openxmlformats.org/spreadsheetml/2006/main" count="102" uniqueCount="61">
  <si>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Difference</t>
  </si>
  <si>
    <t>Cost of flight from YVR</t>
  </si>
  <si>
    <t>Cost of flight from BLI</t>
  </si>
  <si>
    <t>One-way distance to YVR (km)</t>
  </si>
  <si>
    <t>One-way distance to BLI (km)</t>
  </si>
  <si>
    <t>One-way time to YVR (minutes)</t>
  </si>
  <si>
    <t>One-way time to BLI (minutes)</t>
  </si>
  <si>
    <t>Price of gas (per litre)</t>
  </si>
  <si>
    <t>Fuel efficiency of vehicle (km/l)</t>
  </si>
  <si>
    <t>(roundtrip, per person, after taxes)</t>
  </si>
  <si>
    <t>Number of people going on the trip</t>
  </si>
  <si>
    <t>Common Variables</t>
  </si>
  <si>
    <t>Variables To Play With</t>
  </si>
  <si>
    <t>Current rate: ($10/day)</t>
  </si>
  <si>
    <t>Current rate: ($15.75/day, $102/week)</t>
  </si>
  <si>
    <t>(per person, roundtrip)</t>
  </si>
  <si>
    <t>Baggage fees from YVR</t>
  </si>
  <si>
    <t>Baggage fees from BLI</t>
  </si>
  <si>
    <t>Value of time (per hour)</t>
  </si>
  <si>
    <t>Vehicle depreciation ($ / km)</t>
  </si>
  <si>
    <t>at a cost of</t>
  </si>
  <si>
    <t>per night</t>
  </si>
  <si>
    <t>Fuel</t>
  </si>
  <si>
    <t>Parking</t>
  </si>
  <si>
    <t>night(s)</t>
  </si>
  <si>
    <t>(set to 0 if you don't value your time)</t>
  </si>
  <si>
    <t>(set to 0 if you don't believe in this)</t>
  </si>
  <si>
    <t>(including est. border wait time)</t>
  </si>
  <si>
    <t>Everyone's Time</t>
  </si>
  <si>
    <t>Everyone's Flights</t>
  </si>
  <si>
    <t>Everyone's Baggage</t>
  </si>
  <si>
    <t>Vehicle Depreciation</t>
  </si>
  <si>
    <t>Hotel</t>
  </si>
  <si>
    <t>(assuming this is a positive number)</t>
  </si>
  <si>
    <t>Personal Variables</t>
  </si>
  <si>
    <t>Cost Calculations</t>
  </si>
  <si>
    <t>(If taking a cab, enter the roundtrip</t>
  </si>
  <si>
    <t>One-way distance to SEA (km)</t>
  </si>
  <si>
    <t>One-way time to SEA (minutes)</t>
  </si>
  <si>
    <t>Cost of flight from SEA</t>
  </si>
  <si>
    <t>Baggage fees from SEA</t>
  </si>
  <si>
    <t>price from your house to YVR</t>
  </si>
  <si>
    <t>Total cost to park at YVR</t>
  </si>
  <si>
    <t>Total cost to park at BLI</t>
  </si>
  <si>
    <t>Total cost to park at SEA</t>
  </si>
  <si>
    <t>YVRdeals.com - Flying Out Of U.S. Airports, A Calculator for Canadians</t>
  </si>
  <si>
    <t>Total Costs</t>
  </si>
  <si>
    <t xml:space="preserve">
&lt;-- total amount saved, by flying out of Bellingham.</t>
  </si>
  <si>
    <t>&lt;--- amount saved per person</t>
  </si>
  <si>
    <t xml:space="preserve">
&lt;-- total amount saved, by flying out of Seattle</t>
  </si>
  <si>
    <t>Current rate: ($11/day, $70/week)</t>
  </si>
  <si>
    <t>YVR</t>
  </si>
  <si>
    <t>BLI</t>
  </si>
  <si>
    <t>and back instead)</t>
  </si>
  <si>
    <t>price from your house to YVR and</t>
  </si>
  <si>
    <t>back instead)</t>
  </si>
  <si>
    <t>SEA</t>
  </si>
  <si>
    <t>Hotel required in Bellingham for…</t>
  </si>
  <si>
    <t>Hotel required in Seattle for…</t>
  </si>
  <si>
    <t xml:space="preserve">           Vancouver (YVR) vs Seattle (SEA)</t>
  </si>
  <si>
    <t xml:space="preserve">          Vancouver (YVR) vs Bellingham (BLI)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</si>
</sst>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0" fontId="3" fillId="3" borderId="0" xfId="0" applyFont="1" applyFill="1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4" borderId="0" xfId="0" applyFont="1" applyFill="1" applyAlignment="1">
      <alignment/>
    </xf>
    <xf numFmtId="8" fontId="0" fillId="0" borderId="0" xfId="0" applyNumberFormat="1" applyAlignment="1">
      <alignment/>
    </xf>
    <xf numFmtId="164" fontId="4" fillId="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5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1" t="s">
        <v>45</v>
      </c>
      <c r="C1" s="12"/>
      <c r="D1" s="12"/>
      <c r="E1" s="12"/>
      <c r="F1" s="12"/>
    </row>
    <row r="2" ht="20.25">
      <c r="C2" s="10" t="s">
        <v>60</v>
      </c>
    </row>
    <row r="4" spans="1:5" ht="12.75">
      <c r="A4" s="1" t="s">
        <v>11</v>
      </c>
      <c r="E4" s="1" t="s">
        <v>34</v>
      </c>
    </row>
    <row r="5" spans="1:6" ht="12.75">
      <c r="A5" s="2" t="s">
        <v>3</v>
      </c>
      <c r="B5">
        <v>11</v>
      </c>
      <c r="E5" s="2" t="s">
        <v>7</v>
      </c>
      <c r="F5" s="3">
        <v>1.2</v>
      </c>
    </row>
    <row r="6" spans="1:6" ht="12.75">
      <c r="A6" s="2" t="s">
        <v>4</v>
      </c>
      <c r="B6">
        <v>81</v>
      </c>
      <c r="E6" s="2" t="s">
        <v>8</v>
      </c>
      <c r="F6">
        <v>9.1</v>
      </c>
    </row>
    <row r="8" spans="1:7" ht="12.75">
      <c r="A8" s="2" t="s">
        <v>5</v>
      </c>
      <c r="B8">
        <v>19</v>
      </c>
      <c r="E8" s="2" t="s">
        <v>19</v>
      </c>
      <c r="F8" s="3">
        <v>0.15</v>
      </c>
      <c r="G8" t="s">
        <v>26</v>
      </c>
    </row>
    <row r="9" spans="1:7" ht="12.75">
      <c r="A9" s="2" t="s">
        <v>6</v>
      </c>
      <c r="B9">
        <v>72</v>
      </c>
      <c r="C9" t="s">
        <v>27</v>
      </c>
      <c r="E9" s="2" t="s">
        <v>18</v>
      </c>
      <c r="F9" s="5">
        <v>25</v>
      </c>
      <c r="G9" t="s">
        <v>25</v>
      </c>
    </row>
    <row r="13" ht="12.75">
      <c r="A13" s="1" t="s">
        <v>12</v>
      </c>
    </row>
    <row r="14" spans="1:2" ht="12.75">
      <c r="A14" s="4" t="s">
        <v>10</v>
      </c>
      <c r="B14">
        <v>2</v>
      </c>
    </row>
    <row r="16" spans="1:7" ht="12.75">
      <c r="A16" s="4" t="s">
        <v>1</v>
      </c>
      <c r="B16" s="6">
        <v>400</v>
      </c>
      <c r="C16" t="s">
        <v>9</v>
      </c>
      <c r="E16" s="4" t="s">
        <v>2</v>
      </c>
      <c r="F16" s="6">
        <v>200</v>
      </c>
      <c r="G16" t="s">
        <v>9</v>
      </c>
    </row>
    <row r="18" spans="1:7" ht="12.75">
      <c r="A18" s="4" t="s">
        <v>16</v>
      </c>
      <c r="B18" s="6">
        <v>0</v>
      </c>
      <c r="C18" t="s">
        <v>15</v>
      </c>
      <c r="E18" s="4" t="s">
        <v>17</v>
      </c>
      <c r="F18" s="6">
        <v>50</v>
      </c>
      <c r="G18" t="s">
        <v>15</v>
      </c>
    </row>
    <row r="20" spans="1:7" ht="12.75">
      <c r="A20" s="4" t="s">
        <v>42</v>
      </c>
      <c r="B20" s="3">
        <v>63</v>
      </c>
      <c r="C20" t="s">
        <v>14</v>
      </c>
      <c r="E20" s="4" t="s">
        <v>43</v>
      </c>
      <c r="F20" s="3">
        <v>40</v>
      </c>
      <c r="G20" t="s">
        <v>13</v>
      </c>
    </row>
    <row r="21" ht="12.75">
      <c r="C21" s="13" t="s">
        <v>36</v>
      </c>
    </row>
    <row r="22" spans="3:7" ht="12.75">
      <c r="C22" s="13" t="s">
        <v>41</v>
      </c>
      <c r="E22" s="4" t="s">
        <v>57</v>
      </c>
      <c r="F22">
        <v>0</v>
      </c>
      <c r="G22" t="s">
        <v>24</v>
      </c>
    </row>
    <row r="23" spans="3:7" ht="12.75">
      <c r="C23" s="13" t="s">
        <v>53</v>
      </c>
      <c r="E23" s="4" t="s">
        <v>20</v>
      </c>
      <c r="F23" s="6">
        <v>75</v>
      </c>
      <c r="G23" t="s">
        <v>21</v>
      </c>
    </row>
    <row r="25" ht="12.75">
      <c r="A25" s="1" t="s">
        <v>35</v>
      </c>
    </row>
    <row r="26" spans="3:6" ht="18">
      <c r="C26" s="17" t="s">
        <v>51</v>
      </c>
      <c r="D26" s="7"/>
      <c r="E26" s="17" t="s">
        <v>52</v>
      </c>
      <c r="F26" s="17" t="s">
        <v>0</v>
      </c>
    </row>
    <row r="28" spans="1:6" ht="12.75">
      <c r="A28" t="s">
        <v>29</v>
      </c>
      <c r="C28" s="6">
        <f>B14*B16</f>
        <v>800</v>
      </c>
      <c r="E28" s="6">
        <f>B14*F16</f>
        <v>400</v>
      </c>
      <c r="F28" s="3">
        <f aca="true" t="shared" si="0" ref="F28:F34">C28-E28</f>
        <v>400</v>
      </c>
    </row>
    <row r="29" spans="1:6" ht="12.75">
      <c r="A29" t="s">
        <v>30</v>
      </c>
      <c r="C29" s="6">
        <f>B14*B18</f>
        <v>0</v>
      </c>
      <c r="E29" s="6">
        <f>B14*F18</f>
        <v>100</v>
      </c>
      <c r="F29" s="3">
        <f t="shared" si="0"/>
        <v>-100</v>
      </c>
    </row>
    <row r="30" spans="1:6" ht="12.75">
      <c r="A30" t="s">
        <v>22</v>
      </c>
      <c r="C30" s="3">
        <f>((B5*2)/F6)*F5</f>
        <v>2.9010989010989015</v>
      </c>
      <c r="E30" s="3">
        <f>((B6*2)/F6)*F5</f>
        <v>21.36263736263736</v>
      </c>
      <c r="F30" s="3">
        <f t="shared" si="0"/>
        <v>-18.46153846153846</v>
      </c>
    </row>
    <row r="31" spans="1:6" ht="12.75">
      <c r="A31" t="s">
        <v>23</v>
      </c>
      <c r="C31" s="3">
        <f>B20</f>
        <v>63</v>
      </c>
      <c r="E31" s="3">
        <f>F20</f>
        <v>40</v>
      </c>
      <c r="F31" s="3">
        <f t="shared" si="0"/>
        <v>23</v>
      </c>
    </row>
    <row r="32" spans="1:6" ht="12.75">
      <c r="A32" t="s">
        <v>32</v>
      </c>
      <c r="C32" s="3">
        <v>0</v>
      </c>
      <c r="E32" s="3">
        <f>F22*F23</f>
        <v>0</v>
      </c>
      <c r="F32" s="3">
        <f t="shared" si="0"/>
        <v>0</v>
      </c>
    </row>
    <row r="33" spans="1:6" ht="12.75">
      <c r="A33" t="s">
        <v>31</v>
      </c>
      <c r="C33" s="3">
        <f>(B5*2)*F8</f>
        <v>3.3</v>
      </c>
      <c r="E33" s="3">
        <f>(B6*2)*F8</f>
        <v>24.3</v>
      </c>
      <c r="F33" s="3">
        <f t="shared" si="0"/>
        <v>-21</v>
      </c>
    </row>
    <row r="34" spans="1:6" ht="12.75">
      <c r="A34" t="s">
        <v>28</v>
      </c>
      <c r="C34" s="8">
        <f>(((B8*2)/60)*F9)*B14</f>
        <v>31.666666666666664</v>
      </c>
      <c r="E34" s="8">
        <f>(((B9*2)/60)*F9)*B14</f>
        <v>120</v>
      </c>
      <c r="F34" s="3">
        <f t="shared" si="0"/>
        <v>-88.33333333333334</v>
      </c>
    </row>
    <row r="36" spans="1:7" ht="41.25">
      <c r="A36" s="1" t="s">
        <v>46</v>
      </c>
      <c r="C36" s="6">
        <f>SUM(C28:C34)</f>
        <v>900.8677655677654</v>
      </c>
      <c r="E36" s="3">
        <f>SUM(E28:E34)</f>
        <v>705.6626373626373</v>
      </c>
      <c r="F36" s="9">
        <f>(C36-E36)</f>
        <v>195.20512820512818</v>
      </c>
      <c r="G36" s="15" t="s">
        <v>47</v>
      </c>
    </row>
    <row r="37" ht="12.75">
      <c r="G37" s="16" t="s">
        <v>33</v>
      </c>
    </row>
    <row r="38" ht="12.75">
      <c r="G38" s="16"/>
    </row>
    <row r="39" spans="3:7" ht="18">
      <c r="C39" s="3"/>
      <c r="E39" s="3"/>
      <c r="F39" s="14">
        <f>F36/B14</f>
        <v>97.60256410256409</v>
      </c>
      <c r="G39" s="15" t="s">
        <v>48</v>
      </c>
    </row>
    <row r="40" ht="12.75">
      <c r="G4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6" sqref="B16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2.8515625" style="0" customWidth="1"/>
    <col min="7" max="7" width="33.28125" style="0" customWidth="1"/>
  </cols>
  <sheetData>
    <row r="1" spans="2:6" ht="20.25">
      <c r="B1" s="11" t="s">
        <v>45</v>
      </c>
      <c r="C1" s="12"/>
      <c r="D1" s="12"/>
      <c r="E1" s="12"/>
      <c r="F1" s="12"/>
    </row>
    <row r="2" ht="20.25">
      <c r="C2" s="10" t="s">
        <v>59</v>
      </c>
    </row>
    <row r="4" spans="1:5" ht="12.75">
      <c r="A4" s="1" t="s">
        <v>11</v>
      </c>
      <c r="E4" s="1" t="s">
        <v>34</v>
      </c>
    </row>
    <row r="5" spans="1:6" ht="12.75">
      <c r="A5" s="2" t="s">
        <v>3</v>
      </c>
      <c r="B5">
        <v>11</v>
      </c>
      <c r="E5" s="2" t="s">
        <v>7</v>
      </c>
      <c r="F5" s="3">
        <v>1.2</v>
      </c>
    </row>
    <row r="6" spans="1:6" ht="12.75">
      <c r="A6" s="2" t="s">
        <v>37</v>
      </c>
      <c r="B6">
        <v>249</v>
      </c>
      <c r="E6" s="2" t="s">
        <v>8</v>
      </c>
      <c r="F6">
        <v>9.1</v>
      </c>
    </row>
    <row r="8" spans="1:7" ht="12.75">
      <c r="A8" s="2" t="s">
        <v>5</v>
      </c>
      <c r="B8">
        <v>19</v>
      </c>
      <c r="E8" s="2" t="s">
        <v>19</v>
      </c>
      <c r="F8" s="3">
        <v>0.15</v>
      </c>
      <c r="G8" t="s">
        <v>26</v>
      </c>
    </row>
    <row r="9" spans="1:7" ht="12.75">
      <c r="A9" s="2" t="s">
        <v>38</v>
      </c>
      <c r="B9">
        <v>180</v>
      </c>
      <c r="C9" t="s">
        <v>27</v>
      </c>
      <c r="E9" s="2" t="s">
        <v>18</v>
      </c>
      <c r="F9" s="5">
        <v>25</v>
      </c>
      <c r="G9" t="s">
        <v>25</v>
      </c>
    </row>
    <row r="13" ht="12.75">
      <c r="A13" s="1" t="s">
        <v>12</v>
      </c>
    </row>
    <row r="14" spans="1:2" ht="12.75">
      <c r="A14" s="4" t="s">
        <v>10</v>
      </c>
      <c r="B14">
        <v>2</v>
      </c>
    </row>
    <row r="16" spans="1:7" ht="12.75">
      <c r="A16" s="4" t="s">
        <v>1</v>
      </c>
      <c r="B16" s="6">
        <v>750</v>
      </c>
      <c r="C16" t="s">
        <v>9</v>
      </c>
      <c r="E16" s="4" t="s">
        <v>39</v>
      </c>
      <c r="F16" s="6">
        <v>400</v>
      </c>
      <c r="G16" t="s">
        <v>9</v>
      </c>
    </row>
    <row r="18" spans="1:7" ht="12.75">
      <c r="A18" s="4" t="s">
        <v>16</v>
      </c>
      <c r="B18" s="6">
        <v>0</v>
      </c>
      <c r="C18" t="s">
        <v>15</v>
      </c>
      <c r="E18" s="4" t="s">
        <v>40</v>
      </c>
      <c r="F18" s="6">
        <v>0</v>
      </c>
      <c r="G18" t="s">
        <v>15</v>
      </c>
    </row>
    <row r="20" spans="1:7" ht="12.75">
      <c r="A20" s="4" t="s">
        <v>42</v>
      </c>
      <c r="B20" s="3">
        <v>102</v>
      </c>
      <c r="C20" t="s">
        <v>14</v>
      </c>
      <c r="E20" s="4" t="s">
        <v>44</v>
      </c>
      <c r="F20" s="3">
        <v>70</v>
      </c>
      <c r="G20" t="s">
        <v>50</v>
      </c>
    </row>
    <row r="21" ht="12.75">
      <c r="C21" s="13" t="s">
        <v>36</v>
      </c>
    </row>
    <row r="22" spans="3:7" ht="12.75">
      <c r="C22" s="13" t="s">
        <v>54</v>
      </c>
      <c r="E22" s="4" t="s">
        <v>58</v>
      </c>
      <c r="F22">
        <v>1</v>
      </c>
      <c r="G22" t="s">
        <v>24</v>
      </c>
    </row>
    <row r="23" spans="3:7" ht="12.75">
      <c r="C23" s="13" t="s">
        <v>55</v>
      </c>
      <c r="E23" s="4" t="s">
        <v>20</v>
      </c>
      <c r="F23" s="6">
        <v>75</v>
      </c>
      <c r="G23" t="s">
        <v>21</v>
      </c>
    </row>
    <row r="25" ht="12.75">
      <c r="A25" s="1" t="s">
        <v>35</v>
      </c>
    </row>
    <row r="26" spans="3:6" ht="18">
      <c r="C26" s="17" t="s">
        <v>51</v>
      </c>
      <c r="D26" s="7"/>
      <c r="E26" s="17" t="s">
        <v>56</v>
      </c>
      <c r="F26" s="17" t="s">
        <v>0</v>
      </c>
    </row>
    <row r="28" spans="1:6" ht="12.75">
      <c r="A28" t="s">
        <v>29</v>
      </c>
      <c r="C28" s="6">
        <f>B14*B16</f>
        <v>1500</v>
      </c>
      <c r="E28" s="6">
        <f>B14*F16</f>
        <v>800</v>
      </c>
      <c r="F28" s="3">
        <f aca="true" t="shared" si="0" ref="F28:F34">C28-E28</f>
        <v>700</v>
      </c>
    </row>
    <row r="29" spans="1:6" ht="12.75">
      <c r="A29" t="s">
        <v>30</v>
      </c>
      <c r="C29" s="6">
        <f>B14*B18</f>
        <v>0</v>
      </c>
      <c r="E29" s="6">
        <f>B14*F18</f>
        <v>0</v>
      </c>
      <c r="F29" s="3">
        <f t="shared" si="0"/>
        <v>0</v>
      </c>
    </row>
    <row r="30" spans="1:6" ht="12.75">
      <c r="A30" t="s">
        <v>22</v>
      </c>
      <c r="C30" s="3">
        <f>((B5*2)/F6)*F5</f>
        <v>2.9010989010989015</v>
      </c>
      <c r="E30" s="3">
        <f>((B6*2)/F6)*F5</f>
        <v>65.67032967032968</v>
      </c>
      <c r="F30" s="3">
        <f t="shared" si="0"/>
        <v>-62.769230769230774</v>
      </c>
    </row>
    <row r="31" spans="1:6" ht="12.75">
      <c r="A31" t="s">
        <v>23</v>
      </c>
      <c r="C31" s="3">
        <f>B20</f>
        <v>102</v>
      </c>
      <c r="E31" s="3">
        <f>F20</f>
        <v>70</v>
      </c>
      <c r="F31" s="3">
        <f t="shared" si="0"/>
        <v>32</v>
      </c>
    </row>
    <row r="32" spans="1:6" ht="12.75">
      <c r="A32" t="s">
        <v>32</v>
      </c>
      <c r="C32" s="3">
        <v>0</v>
      </c>
      <c r="E32" s="3">
        <f>F22*F23</f>
        <v>75</v>
      </c>
      <c r="F32" s="3">
        <f t="shared" si="0"/>
        <v>-75</v>
      </c>
    </row>
    <row r="33" spans="1:6" ht="12.75">
      <c r="A33" t="s">
        <v>31</v>
      </c>
      <c r="C33" s="3">
        <f>(B5*2)*F8</f>
        <v>3.3</v>
      </c>
      <c r="E33" s="3">
        <f>(B6*2)*F8</f>
        <v>74.7</v>
      </c>
      <c r="F33" s="3">
        <f t="shared" si="0"/>
        <v>-71.4</v>
      </c>
    </row>
    <row r="34" spans="1:6" ht="12.75">
      <c r="A34" t="s">
        <v>28</v>
      </c>
      <c r="C34" s="8">
        <f>(((B8*2)/60)*F9)*B14</f>
        <v>31.666666666666664</v>
      </c>
      <c r="E34" s="8">
        <f>(((B9*2)/60)*F9)*B14</f>
        <v>300</v>
      </c>
      <c r="F34" s="3">
        <f t="shared" si="0"/>
        <v>-268.3333333333333</v>
      </c>
    </row>
    <row r="36" spans="1:7" ht="41.25">
      <c r="A36" s="1" t="s">
        <v>46</v>
      </c>
      <c r="C36" s="6">
        <f>SUM(C28:C34)</f>
        <v>1639.8677655677657</v>
      </c>
      <c r="E36" s="3">
        <f>SUM(E28:E34)</f>
        <v>1385.3703296703297</v>
      </c>
      <c r="F36" s="9">
        <f>(C36-E36)</f>
        <v>254.49743589743593</v>
      </c>
      <c r="G36" s="15" t="s">
        <v>49</v>
      </c>
    </row>
    <row r="37" ht="12.75">
      <c r="G37" s="16" t="s">
        <v>33</v>
      </c>
    </row>
    <row r="38" spans="3:7" ht="12.75">
      <c r="C38" s="3"/>
      <c r="E38" s="3"/>
      <c r="F38" s="3"/>
      <c r="G38" s="16"/>
    </row>
    <row r="39" spans="6:7" ht="18">
      <c r="F39" s="14">
        <f>F36/B14</f>
        <v>127.24871794871797</v>
      </c>
      <c r="G39" s="15" t="s">
        <v>48</v>
      </c>
    </row>
    <row r="40" ht="12.75">
      <c r="G4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2012-12-06T21:39:44Z</dcterms:created>
  <dcterms:modified xsi:type="dcterms:W3CDTF">2012-12-11T22:56:54Z</dcterms:modified>
  <cp:category/>
  <cp:version/>
  <cp:contentType/>
  <cp:contentStatus/>
</cp:coreProperties>
</file>